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60" yWindow="510" windowWidth="12255" windowHeight="11760" activeTab="2"/>
  </bookViews>
  <sheets>
    <sheet name="ТАБЛИЦЫ " sheetId="3" r:id="rId1"/>
    <sheet name="Итоговая таблица" sheetId="4" r:id="rId2"/>
    <sheet name=" Предложения замечания пожелани" sheetId="5" r:id="rId3"/>
  </sheets>
  <definedNames>
    <definedName name="_xlnm._FilterDatabase" localSheetId="2" hidden="1">' Предложения замечания пожелани'!$A$2:$B$9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" l="1"/>
  <c r="N3" i="3" l="1"/>
  <c r="O3" i="3" s="1"/>
  <c r="H5" i="4" l="1"/>
  <c r="K5" i="4"/>
  <c r="O5" i="4"/>
  <c r="S5" i="4"/>
  <c r="W5" i="4"/>
  <c r="D5" i="4" l="1"/>
</calcChain>
</file>

<file path=xl/sharedStrings.xml><?xml version="1.0" encoding="utf-8"?>
<sst xmlns="http://schemas.openxmlformats.org/spreadsheetml/2006/main" count="176" uniqueCount="73">
  <si>
    <t>Наименование организации</t>
  </si>
  <si>
    <t>МАХ количество информационных объектов на сайте</t>
  </si>
  <si>
    <t>Информативность сайта</t>
  </si>
  <si>
    <t>МАХ количество информационных объектов на стенде</t>
  </si>
  <si>
    <t>Информативность стенда</t>
  </si>
  <si>
    <t>Итоговый балл</t>
  </si>
  <si>
    <t>Телефон</t>
  </si>
  <si>
    <t>Электронная почта</t>
  </si>
  <si>
    <t>Электронные сервисы*</t>
  </si>
  <si>
    <t>Анкета или ссылка на нее**</t>
  </si>
  <si>
    <t>Количество оценивших стенд</t>
  </si>
  <si>
    <t>Количество удовлетворенных</t>
  </si>
  <si>
    <t>Баллы по стенду</t>
  </si>
  <si>
    <t>Количество оценивших сайт</t>
  </si>
  <si>
    <t>Баллы по сайту</t>
  </si>
  <si>
    <t>Наличие комфортной зоны отдыха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</si>
  <si>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</si>
  <si>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</si>
  <si>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</si>
  <si>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</si>
  <si>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Количество ответивших</t>
  </si>
  <si>
    <t>Оборудование входных групп пандусами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</si>
  <si>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</si>
  <si>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</si>
  <si>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</si>
  <si>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оборудованного санитарно-гигиенического помещения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</si>
  <si>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</si>
  <si>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</si>
  <si>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</si>
  <si>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сайта организации для инвалидов по зрению</t>
  </si>
  <si>
    <t>Помощь, оказываемая работниками организации, прошедшими необходимое обучение по сопровождению инвалидов в организации</t>
  </si>
  <si>
    <t>Наличие возможности предоставления образовательных услуг в дистанционном режиме или на дому</t>
  </si>
  <si>
    <t>Количество готовых рекомендовать</t>
  </si>
  <si>
    <t>Количество информационных объектов на сайте</t>
  </si>
  <si>
    <t>Количество информационных объектов на стенде</t>
  </si>
  <si>
    <t>№
п.п.</t>
  </si>
  <si>
    <t>Организация</t>
  </si>
  <si>
    <t>Количество
респондентов</t>
  </si>
  <si>
    <t>Итоговый балл по учреждению</t>
  </si>
  <si>
    <t>Показатели характеризующие открытость и доступность информации об организации</t>
  </si>
  <si>
    <t>Итого по критерию 1</t>
  </si>
  <si>
    <t>Показатели характеризующие комфортность условий оказания услуг</t>
  </si>
  <si>
    <t>Итого по критерию 2</t>
  </si>
  <si>
    <t>Показатели характеризующие доступность услуг для инвалидов</t>
  </si>
  <si>
    <t>Итого по критерию 3</t>
  </si>
  <si>
    <t>Показатели характеризующие доброжелательность и вежливость работников организации</t>
  </si>
  <si>
    <t>Итого по критерию 4</t>
  </si>
  <si>
    <t>Показатели характеризующие удовлетворенность условиями оказания услуг</t>
  </si>
  <si>
    <t>Итого по критерию 5</t>
  </si>
  <si>
    <t>1.1.</t>
  </si>
  <si>
    <t>1.2.</t>
  </si>
  <si>
    <t>1.3.</t>
  </si>
  <si>
    <t>2.1.</t>
  </si>
  <si>
    <t>2.2.</t>
  </si>
  <si>
    <t>2.3.</t>
  </si>
  <si>
    <t>3.1.</t>
  </si>
  <si>
    <t>3.2.</t>
  </si>
  <si>
    <t>3.3.</t>
  </si>
  <si>
    <t>4.1.</t>
  </si>
  <si>
    <t>4.2.</t>
  </si>
  <si>
    <t>4.3.</t>
  </si>
  <si>
    <t>5.1.</t>
  </si>
  <si>
    <t>5.2.</t>
  </si>
  <si>
    <t>5.3.</t>
  </si>
  <si>
    <t>Генеральная совокупность</t>
  </si>
  <si>
    <t xml:space="preserve">Доля респондентов </t>
  </si>
  <si>
    <t>+</t>
  </si>
  <si>
    <t>-</t>
  </si>
  <si>
    <t>МКОУ Югдонская СОШ</t>
  </si>
  <si>
    <t>поменять стулья и скамейки в кабинетах!!!</t>
  </si>
  <si>
    <t>Учителя профессионалы своего дела, культурные. Продолжайте в том же духе</t>
  </si>
  <si>
    <t xml:space="preserve"> Предложения/замечания/пожелания</t>
  </si>
  <si>
    <t>1.     МКОУ Югдонская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</si>
</sst>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textRotation="90" wrapText="1"/>
    </xf>
    <xf numFmtId="0" fontId="0" fillId="0" borderId="1" xfId="0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6"/>
  <sheetViews>
    <sheetView zoomScale="110" zoomScaleNormal="110" workbookViewId="0">
      <selection activeCell="E11" sqref="E11"/>
    </sheetView>
  </sheetViews>
  <sheetFormatPr defaultColWidth="5.140625" defaultRowHeight="14.25" customHeight="1" x14ac:dyDescent="0.25"/>
  <cols>
    <col min="1" max="1" width="5.140625" style="6"/>
    <col min="2" max="2" width="54.7109375" style="5" customWidth="1"/>
    <col min="3" max="4" width="12.140625" style="21" customWidth="1"/>
    <col min="5" max="5" width="12.140625" style="6" customWidth="1"/>
    <col min="6" max="6" width="19.42578125" style="27" customWidth="1"/>
    <col min="7" max="7" width="5.140625" style="5"/>
    <col min="8" max="8" width="31.140625" style="5" customWidth="1"/>
    <col min="9" max="10" width="7.42578125" style="6" customWidth="1"/>
    <col min="11" max="11" width="7.42578125" style="5" customWidth="1"/>
    <col min="12" max="13" width="7.42578125" style="6" customWidth="1"/>
    <col min="14" max="14" width="15.42578125" style="5" customWidth="1"/>
    <col min="15" max="15" width="7.42578125" style="10" customWidth="1"/>
    <col min="16" max="16" width="7.42578125" style="15" customWidth="1"/>
    <col min="17" max="22" width="7.42578125" style="5" customWidth="1"/>
    <col min="23" max="23" width="7.42578125" style="10" customWidth="1"/>
    <col min="24" max="24" width="7.42578125" style="15" customWidth="1"/>
    <col min="25" max="26" width="7.42578125" style="5" customWidth="1"/>
    <col min="27" max="32" width="7.42578125" style="6" customWidth="1"/>
    <col min="33" max="33" width="7.42578125" style="7" customWidth="1"/>
    <col min="34" max="34" width="7.42578125" style="14" customWidth="1"/>
    <col min="35" max="36" width="7.42578125" style="5" customWidth="1"/>
    <col min="37" max="41" width="7.42578125" style="6" customWidth="1"/>
    <col min="42" max="42" width="7.42578125" style="7" customWidth="1"/>
    <col min="43" max="43" width="7.42578125" style="8" customWidth="1"/>
    <col min="44" max="45" width="7.42578125" style="5" customWidth="1"/>
    <col min="46" max="47" width="7.42578125" style="6" customWidth="1"/>
    <col min="48" max="48" width="7.42578125" style="7" customWidth="1"/>
    <col min="49" max="49" width="7.42578125" style="14" customWidth="1"/>
    <col min="50" max="51" width="7.42578125" style="5" customWidth="1"/>
    <col min="52" max="56" width="7.42578125" style="6" customWidth="1"/>
    <col min="57" max="57" width="7.42578125" style="7" customWidth="1"/>
    <col min="58" max="58" width="7.42578125" style="14" customWidth="1"/>
    <col min="59" max="66" width="7.42578125" style="5" customWidth="1"/>
    <col min="67" max="67" width="7.42578125" style="7" customWidth="1"/>
    <col min="68" max="68" width="7.42578125" style="14" customWidth="1"/>
    <col min="69" max="69" width="7.42578125" style="5" customWidth="1"/>
    <col min="70" max="70" width="7.42578125" style="32" customWidth="1"/>
    <col min="71" max="72" width="7.42578125" style="6" customWidth="1"/>
    <col min="73" max="73" width="7.42578125" style="7" customWidth="1"/>
    <col min="74" max="74" width="7.42578125" style="8" customWidth="1"/>
    <col min="75" max="75" width="7.42578125" style="5" customWidth="1"/>
    <col min="76" max="76" width="7.42578125" style="32" customWidth="1"/>
    <col min="77" max="78" width="7.42578125" style="5" customWidth="1"/>
    <col min="79" max="79" width="7.42578125" style="10" customWidth="1"/>
    <col min="80" max="80" width="7.42578125" style="11" customWidth="1"/>
    <col min="81" max="82" width="7.42578125" style="5" customWidth="1"/>
    <col min="83" max="84" width="7.42578125" style="6" customWidth="1"/>
    <col min="85" max="85" width="7.42578125" style="7" customWidth="1"/>
    <col min="86" max="86" width="7.42578125" style="8" customWidth="1"/>
    <col min="87" max="88" width="7.42578125" style="5" customWidth="1"/>
    <col min="89" max="90" width="7.42578125" style="6" customWidth="1"/>
    <col min="91" max="91" width="7.42578125" style="7" customWidth="1"/>
    <col min="92" max="92" width="7.42578125" style="8" customWidth="1"/>
    <col min="93" max="94" width="7.42578125" style="5" customWidth="1"/>
    <col min="95" max="96" width="7.42578125" style="6" customWidth="1"/>
    <col min="97" max="97" width="7.42578125" style="7" customWidth="1"/>
    <col min="98" max="98" width="7.42578125" style="8" customWidth="1"/>
    <col min="99" max="100" width="7.42578125" style="5" customWidth="1"/>
    <col min="101" max="102" width="7.42578125" style="6" customWidth="1"/>
    <col min="103" max="103" width="7.42578125" style="7" customWidth="1"/>
    <col min="104" max="104" width="7.42578125" style="14" customWidth="1"/>
    <col min="105" max="106" width="7.42578125" style="5" customWidth="1"/>
    <col min="107" max="108" width="7.42578125" style="6" customWidth="1"/>
    <col min="109" max="109" width="7.42578125" style="7" customWidth="1"/>
    <col min="110" max="110" width="5.140625" style="14"/>
    <col min="111" max="112" width="5.140625" style="11"/>
    <col min="113" max="16384" width="5.140625" style="5"/>
  </cols>
  <sheetData>
    <row r="1" spans="1:112" ht="14.25" customHeight="1" x14ac:dyDescent="0.25">
      <c r="F1" s="28"/>
      <c r="H1" s="9" t="s">
        <v>49</v>
      </c>
      <c r="P1" s="11"/>
      <c r="R1" s="5" t="s">
        <v>50</v>
      </c>
      <c r="W1" s="5"/>
      <c r="X1" s="11"/>
      <c r="Z1" s="5" t="s">
        <v>51</v>
      </c>
      <c r="AA1" s="5"/>
      <c r="AG1" s="6"/>
      <c r="AH1" s="8"/>
      <c r="AJ1" s="5" t="s">
        <v>52</v>
      </c>
      <c r="AK1" s="5"/>
      <c r="AS1" s="5" t="s">
        <v>53</v>
      </c>
      <c r="AT1" s="5"/>
      <c r="AW1" s="8"/>
      <c r="AY1" s="5" t="s">
        <v>55</v>
      </c>
      <c r="AZ1" s="5"/>
      <c r="BF1" s="8"/>
      <c r="BH1" s="5" t="s">
        <v>56</v>
      </c>
      <c r="BO1" s="10"/>
      <c r="BP1" s="11"/>
      <c r="BR1" s="32" t="s">
        <v>57</v>
      </c>
      <c r="BS1" s="5"/>
      <c r="BX1" s="32" t="s">
        <v>58</v>
      </c>
      <c r="CD1" s="5" t="s">
        <v>59</v>
      </c>
      <c r="CE1" s="5"/>
      <c r="CJ1" s="5" t="s">
        <v>60</v>
      </c>
      <c r="CK1" s="5"/>
      <c r="CP1" s="5" t="s">
        <v>61</v>
      </c>
      <c r="CQ1" s="5"/>
      <c r="CV1" s="5" t="s">
        <v>62</v>
      </c>
      <c r="CW1" s="5"/>
      <c r="CZ1" s="8"/>
      <c r="DB1" s="5" t="s">
        <v>63</v>
      </c>
      <c r="DC1" s="5"/>
      <c r="DF1" s="8"/>
      <c r="DG1" s="7"/>
    </row>
    <row r="2" spans="1:112" s="45" customFormat="1" ht="64.5" customHeight="1" x14ac:dyDescent="0.25">
      <c r="A2" s="12" t="s">
        <v>35</v>
      </c>
      <c r="B2" s="12" t="s">
        <v>36</v>
      </c>
      <c r="C2" s="39" t="s">
        <v>64</v>
      </c>
      <c r="D2" s="39" t="s">
        <v>37</v>
      </c>
      <c r="E2" s="24" t="s">
        <v>65</v>
      </c>
      <c r="F2" s="40"/>
      <c r="G2" s="12" t="s">
        <v>35</v>
      </c>
      <c r="H2" s="12" t="s">
        <v>36</v>
      </c>
      <c r="I2" s="24" t="s">
        <v>34</v>
      </c>
      <c r="J2" s="24" t="s">
        <v>3</v>
      </c>
      <c r="K2" s="24" t="s">
        <v>4</v>
      </c>
      <c r="L2" s="24" t="s">
        <v>33</v>
      </c>
      <c r="M2" s="24" t="s">
        <v>1</v>
      </c>
      <c r="N2" s="24" t="s">
        <v>2</v>
      </c>
      <c r="O2" s="26" t="s">
        <v>5</v>
      </c>
      <c r="P2" s="41"/>
      <c r="Q2" s="12" t="s">
        <v>35</v>
      </c>
      <c r="R2" s="12" t="s">
        <v>36</v>
      </c>
      <c r="S2" s="24" t="s">
        <v>6</v>
      </c>
      <c r="T2" s="24" t="s">
        <v>7</v>
      </c>
      <c r="U2" s="24" t="s">
        <v>8</v>
      </c>
      <c r="V2" s="24" t="s">
        <v>9</v>
      </c>
      <c r="W2" s="26" t="s">
        <v>5</v>
      </c>
      <c r="X2" s="41"/>
      <c r="Y2" s="12" t="s">
        <v>35</v>
      </c>
      <c r="Z2" s="12" t="s">
        <v>36</v>
      </c>
      <c r="AA2" s="25" t="s">
        <v>10</v>
      </c>
      <c r="AB2" s="25" t="s">
        <v>11</v>
      </c>
      <c r="AC2" s="25" t="s">
        <v>12</v>
      </c>
      <c r="AD2" s="25" t="s">
        <v>13</v>
      </c>
      <c r="AE2" s="25" t="s">
        <v>11</v>
      </c>
      <c r="AF2" s="25" t="s">
        <v>14</v>
      </c>
      <c r="AG2" s="42" t="s">
        <v>5</v>
      </c>
      <c r="AH2" s="43"/>
      <c r="AI2" s="12" t="s">
        <v>35</v>
      </c>
      <c r="AJ2" s="12" t="s">
        <v>36</v>
      </c>
      <c r="AK2" s="24" t="s">
        <v>15</v>
      </c>
      <c r="AL2" s="24" t="s">
        <v>16</v>
      </c>
      <c r="AM2" s="24" t="s">
        <v>17</v>
      </c>
      <c r="AN2" s="24" t="s">
        <v>18</v>
      </c>
      <c r="AO2" s="24" t="s">
        <v>19</v>
      </c>
      <c r="AP2" s="26" t="s">
        <v>5</v>
      </c>
      <c r="AQ2" s="41"/>
      <c r="AR2" s="12" t="s">
        <v>35</v>
      </c>
      <c r="AS2" s="12" t="s">
        <v>36</v>
      </c>
      <c r="AT2" s="25" t="s">
        <v>20</v>
      </c>
      <c r="AU2" s="25" t="s">
        <v>11</v>
      </c>
      <c r="AV2" s="42" t="s">
        <v>5</v>
      </c>
      <c r="AW2" s="43"/>
      <c r="AX2" s="12" t="s">
        <v>35</v>
      </c>
      <c r="AY2" s="12" t="s">
        <v>36</v>
      </c>
      <c r="AZ2" s="24" t="s">
        <v>21</v>
      </c>
      <c r="BA2" s="24" t="s">
        <v>22</v>
      </c>
      <c r="BB2" s="24" t="s">
        <v>23</v>
      </c>
      <c r="BC2" s="24" t="s">
        <v>24</v>
      </c>
      <c r="BD2" s="24" t="s">
        <v>25</v>
      </c>
      <c r="BE2" s="26" t="s">
        <v>5</v>
      </c>
      <c r="BF2" s="41"/>
      <c r="BG2" s="12" t="s">
        <v>35</v>
      </c>
      <c r="BH2" s="12" t="s">
        <v>36</v>
      </c>
      <c r="BI2" s="24" t="s">
        <v>26</v>
      </c>
      <c r="BJ2" s="24" t="s">
        <v>27</v>
      </c>
      <c r="BK2" s="24" t="s">
        <v>28</v>
      </c>
      <c r="BL2" s="24" t="s">
        <v>29</v>
      </c>
      <c r="BM2" s="24" t="s">
        <v>30</v>
      </c>
      <c r="BN2" s="24" t="s">
        <v>31</v>
      </c>
      <c r="BO2" s="26" t="s">
        <v>5</v>
      </c>
      <c r="BP2" s="41"/>
      <c r="BQ2" s="12" t="s">
        <v>35</v>
      </c>
      <c r="BR2" s="12" t="s">
        <v>36</v>
      </c>
      <c r="BS2" s="25" t="s">
        <v>20</v>
      </c>
      <c r="BT2" s="25" t="s">
        <v>11</v>
      </c>
      <c r="BU2" s="42" t="s">
        <v>5</v>
      </c>
      <c r="BV2" s="43"/>
      <c r="BW2" s="12" t="s">
        <v>35</v>
      </c>
      <c r="BX2" s="12" t="s">
        <v>36</v>
      </c>
      <c r="BY2" s="25" t="s">
        <v>20</v>
      </c>
      <c r="BZ2" s="25" t="s">
        <v>11</v>
      </c>
      <c r="CA2" s="42" t="s">
        <v>5</v>
      </c>
      <c r="CB2" s="43"/>
      <c r="CC2" s="12" t="s">
        <v>35</v>
      </c>
      <c r="CD2" s="12" t="s">
        <v>36</v>
      </c>
      <c r="CE2" s="25" t="s">
        <v>20</v>
      </c>
      <c r="CF2" s="25" t="s">
        <v>11</v>
      </c>
      <c r="CG2" s="42" t="s">
        <v>5</v>
      </c>
      <c r="CH2" s="43"/>
      <c r="CI2" s="12" t="s">
        <v>35</v>
      </c>
      <c r="CJ2" s="12" t="s">
        <v>36</v>
      </c>
      <c r="CK2" s="25" t="s">
        <v>20</v>
      </c>
      <c r="CL2" s="25" t="s">
        <v>11</v>
      </c>
      <c r="CM2" s="42" t="s">
        <v>5</v>
      </c>
      <c r="CN2" s="43"/>
      <c r="CO2" s="12" t="s">
        <v>35</v>
      </c>
      <c r="CP2" s="12" t="s">
        <v>36</v>
      </c>
      <c r="CQ2" s="25" t="s">
        <v>20</v>
      </c>
      <c r="CR2" s="25" t="s">
        <v>32</v>
      </c>
      <c r="CS2" s="42" t="s">
        <v>5</v>
      </c>
      <c r="CT2" s="43"/>
      <c r="CU2" s="12" t="s">
        <v>35</v>
      </c>
      <c r="CV2" s="12" t="s">
        <v>36</v>
      </c>
      <c r="CW2" s="25" t="s">
        <v>20</v>
      </c>
      <c r="CX2" s="25" t="s">
        <v>11</v>
      </c>
      <c r="CY2" s="42" t="s">
        <v>5</v>
      </c>
      <c r="CZ2" s="43"/>
      <c r="DA2" s="12" t="s">
        <v>35</v>
      </c>
      <c r="DB2" s="12" t="s">
        <v>36</v>
      </c>
      <c r="DC2" s="25" t="s">
        <v>20</v>
      </c>
      <c r="DD2" s="25" t="s">
        <v>11</v>
      </c>
      <c r="DE2" s="42" t="s">
        <v>5</v>
      </c>
      <c r="DF2" s="43"/>
      <c r="DG2" s="44"/>
      <c r="DH2" s="44"/>
    </row>
    <row r="3" spans="1:112" ht="14.25" customHeight="1" x14ac:dyDescent="0.25">
      <c r="A3" s="16">
        <v>1</v>
      </c>
      <c r="B3" s="46" t="s">
        <v>68</v>
      </c>
      <c r="C3" s="23">
        <v>79</v>
      </c>
      <c r="D3" s="23">
        <v>33</v>
      </c>
      <c r="E3" s="47">
        <f t="shared" ref="E3" si="0">(D3/C3)*100</f>
        <v>41.77215189873418</v>
      </c>
      <c r="F3" s="29"/>
      <c r="G3" s="16">
        <v>6</v>
      </c>
      <c r="H3" s="46" t="s">
        <v>68</v>
      </c>
      <c r="I3" s="23">
        <v>14</v>
      </c>
      <c r="J3" s="16">
        <v>14</v>
      </c>
      <c r="K3" s="18">
        <v>100</v>
      </c>
      <c r="L3" s="23">
        <v>45.5</v>
      </c>
      <c r="M3" s="16">
        <v>46</v>
      </c>
      <c r="N3" s="18">
        <f t="shared" ref="N3" si="1">(L3/M3)*100</f>
        <v>98.91304347826086</v>
      </c>
      <c r="O3" s="19">
        <f t="shared" ref="O3" si="2">(K3+N3)/2</f>
        <v>99.456521739130437</v>
      </c>
      <c r="Q3" s="16">
        <v>6</v>
      </c>
      <c r="R3" s="46" t="s">
        <v>68</v>
      </c>
      <c r="S3" s="16" t="s">
        <v>66</v>
      </c>
      <c r="T3" s="23" t="s">
        <v>66</v>
      </c>
      <c r="U3" s="23" t="s">
        <v>66</v>
      </c>
      <c r="V3" s="17" t="s">
        <v>66</v>
      </c>
      <c r="W3" s="17">
        <v>100</v>
      </c>
      <c r="Y3" s="16">
        <v>6</v>
      </c>
      <c r="Z3" s="46" t="s">
        <v>68</v>
      </c>
      <c r="AA3" s="23">
        <v>28</v>
      </c>
      <c r="AB3" s="23">
        <v>28</v>
      </c>
      <c r="AC3" s="23">
        <v>100</v>
      </c>
      <c r="AD3" s="23">
        <v>26</v>
      </c>
      <c r="AE3" s="23">
        <v>26</v>
      </c>
      <c r="AF3" s="23">
        <v>100</v>
      </c>
      <c r="AG3" s="19">
        <v>100</v>
      </c>
      <c r="AI3" s="16">
        <v>6</v>
      </c>
      <c r="AJ3" s="46" t="s">
        <v>68</v>
      </c>
      <c r="AK3" s="22" t="s">
        <v>66</v>
      </c>
      <c r="AL3" s="22" t="s">
        <v>66</v>
      </c>
      <c r="AM3" s="22" t="s">
        <v>66</v>
      </c>
      <c r="AN3" s="22" t="s">
        <v>66</v>
      </c>
      <c r="AO3" s="22" t="s">
        <v>66</v>
      </c>
      <c r="AP3" s="30">
        <v>100</v>
      </c>
      <c r="AR3" s="16">
        <v>6</v>
      </c>
      <c r="AS3" s="46" t="s">
        <v>68</v>
      </c>
      <c r="AT3" s="23">
        <v>33</v>
      </c>
      <c r="AU3" s="23">
        <v>32</v>
      </c>
      <c r="AV3" s="31">
        <v>97</v>
      </c>
      <c r="AX3" s="16">
        <v>6</v>
      </c>
      <c r="AY3" s="46" t="s">
        <v>68</v>
      </c>
      <c r="AZ3" s="23" t="s">
        <v>67</v>
      </c>
      <c r="BA3" s="23" t="s">
        <v>67</v>
      </c>
      <c r="BB3" s="23" t="s">
        <v>66</v>
      </c>
      <c r="BC3" s="23" t="s">
        <v>67</v>
      </c>
      <c r="BD3" s="23" t="s">
        <v>67</v>
      </c>
      <c r="BE3" s="31">
        <v>20</v>
      </c>
      <c r="BG3" s="16">
        <v>6</v>
      </c>
      <c r="BH3" s="46" t="s">
        <v>68</v>
      </c>
      <c r="BI3" s="23" t="s">
        <v>67</v>
      </c>
      <c r="BJ3" s="23" t="s">
        <v>67</v>
      </c>
      <c r="BK3" s="23" t="s">
        <v>67</v>
      </c>
      <c r="BL3" s="20" t="s">
        <v>66</v>
      </c>
      <c r="BM3" s="23" t="s">
        <v>67</v>
      </c>
      <c r="BN3" s="20" t="s">
        <v>66</v>
      </c>
      <c r="BO3" s="17">
        <v>40</v>
      </c>
      <c r="BP3" s="13"/>
      <c r="BQ3" s="16">
        <v>6</v>
      </c>
      <c r="BR3" s="46" t="s">
        <v>68</v>
      </c>
      <c r="BS3" s="23">
        <v>2</v>
      </c>
      <c r="BT3" s="23">
        <v>2</v>
      </c>
      <c r="BU3" s="31">
        <v>100</v>
      </c>
      <c r="BW3" s="16">
        <v>6</v>
      </c>
      <c r="BX3" s="46" t="s">
        <v>68</v>
      </c>
      <c r="BY3" s="23">
        <v>33</v>
      </c>
      <c r="BZ3" s="23">
        <v>33</v>
      </c>
      <c r="CA3" s="31">
        <v>100</v>
      </c>
      <c r="CC3" s="16">
        <v>6</v>
      </c>
      <c r="CD3" s="46" t="s">
        <v>68</v>
      </c>
      <c r="CE3" s="23">
        <v>33</v>
      </c>
      <c r="CF3" s="23">
        <v>33</v>
      </c>
      <c r="CG3" s="31">
        <v>100</v>
      </c>
      <c r="CI3" s="16">
        <v>6</v>
      </c>
      <c r="CJ3" s="46" t="s">
        <v>68</v>
      </c>
      <c r="CK3" s="23">
        <v>17</v>
      </c>
      <c r="CL3" s="23">
        <v>17</v>
      </c>
      <c r="CM3" s="31">
        <v>100</v>
      </c>
      <c r="CO3" s="16">
        <v>6</v>
      </c>
      <c r="CP3" s="46" t="s">
        <v>68</v>
      </c>
      <c r="CQ3" s="23">
        <v>33</v>
      </c>
      <c r="CR3" s="23">
        <v>31</v>
      </c>
      <c r="CS3" s="31">
        <v>93.9</v>
      </c>
      <c r="CU3" s="16">
        <v>6</v>
      </c>
      <c r="CV3" s="46" t="s">
        <v>68</v>
      </c>
      <c r="CW3" s="23">
        <v>33</v>
      </c>
      <c r="CX3" s="23">
        <v>33</v>
      </c>
      <c r="CY3" s="31">
        <v>100</v>
      </c>
      <c r="DA3" s="16">
        <v>6</v>
      </c>
      <c r="DB3" s="46" t="s">
        <v>68</v>
      </c>
      <c r="DC3" s="23">
        <v>33</v>
      </c>
      <c r="DD3" s="23">
        <v>32</v>
      </c>
      <c r="DE3" s="31">
        <v>97</v>
      </c>
    </row>
    <row r="4" spans="1:112" ht="14.25" customHeight="1" x14ac:dyDescent="0.25">
      <c r="BP4" s="13"/>
    </row>
    <row r="5" spans="1:112" ht="14.25" customHeight="1" x14ac:dyDescent="0.25">
      <c r="BP5" s="13"/>
    </row>
    <row r="6" spans="1:112" ht="14.25" customHeight="1" x14ac:dyDescent="0.25">
      <c r="BP6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zoomScale="110" zoomScaleNormal="110" workbookViewId="0">
      <selection activeCell="N15" sqref="N15"/>
    </sheetView>
  </sheetViews>
  <sheetFormatPr defaultColWidth="2.28515625" defaultRowHeight="14.25" customHeight="1" x14ac:dyDescent="0.25"/>
  <cols>
    <col min="1" max="1" width="2.28515625" style="1"/>
    <col min="2" max="2" width="7" style="33" customWidth="1"/>
    <col min="3" max="3" width="38.85546875" style="38" customWidth="1"/>
    <col min="4" max="4" width="14.140625" style="1" customWidth="1"/>
    <col min="5" max="5" width="4.5703125" style="1" customWidth="1"/>
    <col min="6" max="6" width="6.28515625" style="1" customWidth="1"/>
    <col min="7" max="7" width="7.140625" style="1" customWidth="1"/>
    <col min="8" max="10" width="4.5703125" style="1" customWidth="1"/>
    <col min="11" max="11" width="5.42578125" style="1" customWidth="1"/>
    <col min="12" max="23" width="4.5703125" style="1" customWidth="1"/>
    <col min="24" max="16384" width="2.28515625" style="1"/>
  </cols>
  <sheetData>
    <row r="1" spans="1:25" ht="14.25" customHeight="1" x14ac:dyDescent="0.25">
      <c r="A1" s="3"/>
      <c r="B1" s="3"/>
      <c r="C1" s="3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4.25" customHeight="1" x14ac:dyDescent="0.25">
      <c r="A2" s="3"/>
      <c r="B2" s="53"/>
      <c r="C2" s="54" t="s">
        <v>0</v>
      </c>
      <c r="D2" s="55" t="s">
        <v>38</v>
      </c>
      <c r="E2" s="53" t="s">
        <v>39</v>
      </c>
      <c r="F2" s="53"/>
      <c r="G2" s="53"/>
      <c r="H2" s="56" t="s">
        <v>40</v>
      </c>
      <c r="I2" s="57" t="s">
        <v>41</v>
      </c>
      <c r="J2" s="58"/>
      <c r="K2" s="56" t="s">
        <v>42</v>
      </c>
      <c r="L2" s="53" t="s">
        <v>43</v>
      </c>
      <c r="M2" s="53"/>
      <c r="N2" s="53"/>
      <c r="O2" s="59" t="s">
        <v>44</v>
      </c>
      <c r="P2" s="53" t="s">
        <v>45</v>
      </c>
      <c r="Q2" s="53"/>
      <c r="R2" s="53"/>
      <c r="S2" s="56" t="s">
        <v>46</v>
      </c>
      <c r="T2" s="53" t="s">
        <v>47</v>
      </c>
      <c r="U2" s="53"/>
      <c r="V2" s="53"/>
      <c r="W2" s="56" t="s">
        <v>48</v>
      </c>
      <c r="X2" s="3"/>
      <c r="Y2" s="3"/>
    </row>
    <row r="3" spans="1:25" ht="14.25" customHeight="1" x14ac:dyDescent="0.25">
      <c r="A3" s="3"/>
      <c r="B3" s="53"/>
      <c r="C3" s="54"/>
      <c r="D3" s="55"/>
      <c r="E3" s="4">
        <v>0.3</v>
      </c>
      <c r="F3" s="4">
        <v>0.3</v>
      </c>
      <c r="G3" s="4">
        <v>0.4</v>
      </c>
      <c r="H3" s="56"/>
      <c r="I3" s="4">
        <v>0.5</v>
      </c>
      <c r="J3" s="4">
        <v>0.5</v>
      </c>
      <c r="K3" s="56"/>
      <c r="L3" s="4">
        <v>0.3</v>
      </c>
      <c r="M3" s="2">
        <v>0.4</v>
      </c>
      <c r="N3" s="4">
        <v>0.3</v>
      </c>
      <c r="O3" s="59"/>
      <c r="P3" s="4">
        <v>0.4</v>
      </c>
      <c r="Q3" s="4">
        <v>0.4</v>
      </c>
      <c r="R3" s="4">
        <v>0.2</v>
      </c>
      <c r="S3" s="56"/>
      <c r="T3" s="4">
        <v>0.3</v>
      </c>
      <c r="U3" s="4">
        <v>0.2</v>
      </c>
      <c r="V3" s="4">
        <v>0.5</v>
      </c>
      <c r="W3" s="56"/>
      <c r="X3" s="3"/>
      <c r="Y3" s="3"/>
    </row>
    <row r="4" spans="1:25" ht="21.75" customHeight="1" x14ac:dyDescent="0.25">
      <c r="A4" s="3"/>
      <c r="B4" s="53"/>
      <c r="C4" s="54"/>
      <c r="D4" s="55"/>
      <c r="E4" s="4" t="s">
        <v>49</v>
      </c>
      <c r="F4" s="4" t="s">
        <v>50</v>
      </c>
      <c r="G4" s="4" t="s">
        <v>51</v>
      </c>
      <c r="H4" s="56"/>
      <c r="I4" s="4" t="s">
        <v>52</v>
      </c>
      <c r="J4" s="4" t="s">
        <v>54</v>
      </c>
      <c r="K4" s="56"/>
      <c r="L4" s="4" t="s">
        <v>55</v>
      </c>
      <c r="M4" s="2" t="s">
        <v>56</v>
      </c>
      <c r="N4" s="4" t="s">
        <v>57</v>
      </c>
      <c r="O4" s="59"/>
      <c r="P4" s="4" t="s">
        <v>58</v>
      </c>
      <c r="Q4" s="4" t="s">
        <v>59</v>
      </c>
      <c r="R4" s="4" t="s">
        <v>60</v>
      </c>
      <c r="S4" s="56"/>
      <c r="T4" s="4" t="s">
        <v>61</v>
      </c>
      <c r="U4" s="4" t="s">
        <v>62</v>
      </c>
      <c r="V4" s="4" t="s">
        <v>63</v>
      </c>
      <c r="W4" s="56"/>
      <c r="X4" s="3"/>
      <c r="Y4" s="3"/>
    </row>
    <row r="5" spans="1:25" ht="14.25" customHeight="1" x14ac:dyDescent="0.25">
      <c r="B5" s="16">
        <v>6</v>
      </c>
      <c r="C5" s="46" t="s">
        <v>68</v>
      </c>
      <c r="D5" s="34">
        <f t="shared" ref="D5" si="0">(H5+K5+O5+S5+W5)/5</f>
        <v>89.401391304347825</v>
      </c>
      <c r="E5" s="36">
        <v>99.456521739130437</v>
      </c>
      <c r="F5" s="36">
        <v>100</v>
      </c>
      <c r="G5" s="36">
        <v>100</v>
      </c>
      <c r="H5" s="35">
        <f t="shared" ref="H5" si="1">(E5*0.3)+(F5*0.3)+(G5*0.4)</f>
        <v>99.836956521739125</v>
      </c>
      <c r="I5" s="36">
        <v>100</v>
      </c>
      <c r="J5" s="36">
        <v>97</v>
      </c>
      <c r="K5" s="35">
        <f t="shared" ref="K5" si="2">(I5*0.5)+(J5*0.5)</f>
        <v>98.5</v>
      </c>
      <c r="L5" s="36">
        <v>20</v>
      </c>
      <c r="M5" s="36">
        <v>40</v>
      </c>
      <c r="N5" s="36">
        <v>100</v>
      </c>
      <c r="O5" s="35">
        <f t="shared" ref="O5" si="3">(L5*0.3)+(M5*0.4)+(N5*0.3)</f>
        <v>52</v>
      </c>
      <c r="P5" s="36">
        <v>100</v>
      </c>
      <c r="Q5" s="36">
        <v>100</v>
      </c>
      <c r="R5" s="36">
        <v>100</v>
      </c>
      <c r="S5" s="35">
        <f t="shared" ref="S5" si="4">(P5*0.4)+(Q5*0.4)+(R5*0.2)</f>
        <v>100</v>
      </c>
      <c r="T5" s="36">
        <v>93.9</v>
      </c>
      <c r="U5" s="36">
        <v>100</v>
      </c>
      <c r="V5" s="36">
        <v>97</v>
      </c>
      <c r="W5" s="35">
        <f t="shared" ref="W5" si="5">(T5*0.3)+(U5*0.2)+(V5*0.5)</f>
        <v>96.67</v>
      </c>
    </row>
  </sheetData>
  <mergeCells count="13">
    <mergeCell ref="I2:J2"/>
    <mergeCell ref="W2:W4"/>
    <mergeCell ref="K2:K4"/>
    <mergeCell ref="L2:N2"/>
    <mergeCell ref="O2:O4"/>
    <mergeCell ref="P2:R2"/>
    <mergeCell ref="S2:S4"/>
    <mergeCell ref="T2:V2"/>
    <mergeCell ref="B2:B4"/>
    <mergeCell ref="C2:C4"/>
    <mergeCell ref="D2:D4"/>
    <mergeCell ref="E2:G2"/>
    <mergeCell ref="H2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tabSelected="1" workbookViewId="0">
      <selection activeCell="B12" sqref="B12"/>
    </sheetView>
  </sheetViews>
  <sheetFormatPr defaultRowHeight="15" x14ac:dyDescent="0.25"/>
  <cols>
    <col min="1" max="1" width="36.140625" style="50" customWidth="1"/>
    <col min="2" max="2" width="54" style="1" customWidth="1"/>
    <col min="3" max="16384" width="9.140625" style="1"/>
  </cols>
  <sheetData>
    <row r="1" spans="1:2" x14ac:dyDescent="0.25">
      <c r="A1" s="48" t="s">
        <v>36</v>
      </c>
      <c r="B1" s="49" t="s">
        <v>71</v>
      </c>
    </row>
    <row r="2" spans="1:2" x14ac:dyDescent="0.25">
      <c r="A2" s="60" t="s">
        <v>72</v>
      </c>
      <c r="B2" s="51" t="s">
        <v>69</v>
      </c>
    </row>
    <row r="3" spans="1:2" ht="30" x14ac:dyDescent="0.25">
      <c r="A3" s="60"/>
      <c r="B3" s="51" t="s">
        <v>70</v>
      </c>
    </row>
    <row r="4" spans="1:2" x14ac:dyDescent="0.25">
      <c r="A4" s="1"/>
    </row>
    <row r="5" spans="1:2" x14ac:dyDescent="0.25">
      <c r="A5" s="1"/>
    </row>
    <row r="6" spans="1:2" x14ac:dyDescent="0.25">
      <c r="A6" s="1"/>
    </row>
    <row r="7" spans="1:2" x14ac:dyDescent="0.25">
      <c r="A7" s="1"/>
    </row>
    <row r="8" spans="1:2" x14ac:dyDescent="0.25">
      <c r="A8" s="1"/>
    </row>
    <row r="28" spans="2:2" x14ac:dyDescent="0.25">
      <c r="B28" s="52"/>
    </row>
  </sheetData>
  <mergeCells count="1">
    <mergeCell ref="A2:A3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ТАБЛИЦЫ </vt:lpstr>
      <vt:lpstr>Итоговая таблица</vt:lpstr>
      <vt:lpstr> Предложения замечания пожелани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Юрий Петрович</cp:lastModifiedBy>
  <cp:lastPrinted>2024-06-26T10:39:20Z</cp:lastPrinted>
  <dcterms:created xsi:type="dcterms:W3CDTF">2015-06-05T18:19:34Z</dcterms:created>
  <dcterms:modified xsi:type="dcterms:W3CDTF">2025-03-18T10:12:24Z</dcterms:modified>
</cp:coreProperties>
</file>